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1. TÀI LIỆU CƠ QUAN\8. NĂM 2026\19. TÀI LIỆU ANH THƯỞNG\8. Năm 2026\Điện mặt trời\Nghị định 243\Nghị quyết HĐND\New folder\"/>
    </mc:Choice>
  </mc:AlternateContent>
  <bookViews>
    <workbookView xWindow="-120" yWindow="-120" windowWidth="29040" windowHeight="15840"/>
  </bookViews>
  <sheets>
    <sheet name="khái toán" sheetId="1" r:id="rId1"/>
  </sheets>
  <definedNames>
    <definedName name="_xlnm.Print_Area" localSheetId="0">'khái toán'!$E$8:$L$22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0" i="1" l="1"/>
  <c r="J20" i="1"/>
  <c r="I21" i="1"/>
  <c r="J21" i="1"/>
  <c r="H22" i="1"/>
  <c r="I22" i="1" s="1"/>
  <c r="J13" i="1"/>
  <c r="J14" i="1"/>
  <c r="J15" i="1"/>
  <c r="J16" i="1"/>
  <c r="P10" i="1"/>
  <c r="K16" i="1" s="1"/>
  <c r="K21" i="1" l="1"/>
  <c r="K20" i="1"/>
  <c r="J22" i="1"/>
  <c r="K22" i="1" s="1"/>
  <c r="K14" i="1"/>
  <c r="K15" i="1"/>
  <c r="K13" i="1"/>
  <c r="K17" i="1" l="1"/>
  <c r="I17" i="1"/>
</calcChain>
</file>

<file path=xl/sharedStrings.xml><?xml version="1.0" encoding="utf-8"?>
<sst xmlns="http://schemas.openxmlformats.org/spreadsheetml/2006/main" count="26" uniqueCount="23">
  <si>
    <t>Tổng</t>
  </si>
  <si>
    <t>Ghi chú</t>
  </si>
  <si>
    <t>Năm</t>
  </si>
  <si>
    <t>TT</t>
  </si>
  <si>
    <t>Tổng số hộ sử dụng điện</t>
  </si>
  <si>
    <t>Số hộ khả dụng</t>
  </si>
  <si>
    <t>Hệ số</t>
  </si>
  <si>
    <t>Số hộ dự kiến hỗ trợ</t>
  </si>
  <si>
    <t>Thành tiền 
(đồng)</t>
  </si>
  <si>
    <t>Số hộ sử dụng điện</t>
  </si>
  <si>
    <t>Mức hỗ trợ có lưu trữ</t>
  </si>
  <si>
    <t>Mức hỗ không lưu trữ</t>
  </si>
  <si>
    <t>Hệ thống bao gồm lưu trữ</t>
  </si>
  <si>
    <t>Nội dung</t>
  </si>
  <si>
    <t>Mức hỗ trợ tối đa (đồng)</t>
  </si>
  <si>
    <t>Công suất 
(kW, kWH)</t>
  </si>
  <si>
    <t>Đơn giá 
(đồng)</t>
  </si>
  <si>
    <t>Mức hỗ trợ tối đa tính bao gồm cả hệ thống lưu trữ
(đồng/hộ)</t>
  </si>
  <si>
    <t>Tỷ lệ hỗ trợ trên tổng mức đầu tư lắp đặt (%)</t>
  </si>
  <si>
    <t>Hệ thống ĐMTMN không lưu trữ</t>
  </si>
  <si>
    <t>Hệ thống   lưu trữ</t>
  </si>
  <si>
    <t>KHÁI TOÁN KINH PHÍ  HỖ TRỢ HỘ DÂN LẮP ĐẶT ĐMTMN VÀ HỆ THỐNG LƯU TRỮ</t>
  </si>
  <si>
    <t>Mục tiêu hộ gia đình lắp đặt ĐMTMN hàng năm % theo CT10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</si>
</sst>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Display"/>
      <family val="1"/>
      <scheme val="major"/>
    </font>
    <font>
      <b/>
      <sz val="12"/>
      <color theme="1"/>
      <name val="Aptos Display"/>
      <family val="1"/>
      <scheme val="major"/>
    </font>
    <font>
      <sz val="12"/>
      <color theme="0"/>
      <name val="Aptos Display"/>
      <family val="1"/>
      <scheme val="major"/>
    </font>
    <font>
      <b/>
      <sz val="12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vertical="center"/>
    </xf>
    <xf numFmtId="166" fontId="2" fillId="0" borderId="1" xfId="2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 applyAlignment="1">
      <alignment vertical="center"/>
    </xf>
    <xf numFmtId="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P22"/>
  <sheetViews>
    <sheetView tabSelected="1" view="pageBreakPreview" topLeftCell="A7" zoomScaleNormal="100" zoomScaleSheetLayoutView="100" workbookViewId="0">
      <selection activeCell="K13" sqref="K13"/>
    </sheetView>
  </sheetViews>
  <sheetFormatPr defaultColWidth="8.875" defaultRowHeight="15.75"/>
  <cols>
    <col min="1" max="4" width="8.875" style="1"/>
    <col min="5" max="5" width="5.125" style="3" customWidth="1"/>
    <col min="6" max="6" width="8.875" style="3"/>
    <col min="7" max="7" width="10" style="3" customWidth="1"/>
    <col min="8" max="8" width="13.875" style="3" bestFit="1" customWidth="1"/>
    <col min="9" max="9" width="12.625" style="1" customWidth="1"/>
    <col min="10" max="10" width="11.25" style="1" customWidth="1"/>
    <col min="11" max="11" width="18.375" style="1" customWidth="1"/>
    <col min="12" max="13" width="8.875" style="1"/>
    <col min="14" max="14" width="22.375" style="20" customWidth="1"/>
    <col min="15" max="15" width="6.375" style="21" customWidth="1"/>
    <col min="16" max="16" width="13.875" style="22" bestFit="1" customWidth="1"/>
    <col min="17" max="16384" width="8.875" style="1"/>
  </cols>
  <sheetData>
    <row r="8" spans="5:16">
      <c r="O8" s="21" t="s">
        <v>6</v>
      </c>
    </row>
    <row r="9" spans="5:16">
      <c r="E9" s="24" t="s">
        <v>21</v>
      </c>
      <c r="F9" s="24"/>
      <c r="G9" s="24"/>
      <c r="H9" s="24"/>
      <c r="I9" s="24"/>
      <c r="J9" s="24"/>
      <c r="K9" s="24"/>
      <c r="L9" s="24"/>
      <c r="N9" s="20" t="s">
        <v>4</v>
      </c>
      <c r="O9" s="21">
        <v>1</v>
      </c>
      <c r="P9" s="22">
        <v>500000</v>
      </c>
    </row>
    <row r="10" spans="5:16">
      <c r="N10" s="20" t="s">
        <v>5</v>
      </c>
      <c r="O10" s="23">
        <v>0.1</v>
      </c>
      <c r="P10" s="22">
        <f>O10*P9</f>
        <v>50000</v>
      </c>
    </row>
    <row r="11" spans="5:16">
      <c r="N11" s="20" t="s">
        <v>10</v>
      </c>
      <c r="P11" s="22">
        <v>6000000</v>
      </c>
    </row>
    <row r="12" spans="5:16" ht="94.5">
      <c r="E12" s="7" t="s">
        <v>3</v>
      </c>
      <c r="F12" s="7" t="s">
        <v>2</v>
      </c>
      <c r="G12" s="10" t="s">
        <v>9</v>
      </c>
      <c r="H12" s="10" t="s">
        <v>22</v>
      </c>
      <c r="I12" s="10" t="s">
        <v>7</v>
      </c>
      <c r="J12" s="10" t="s">
        <v>17</v>
      </c>
      <c r="K12" s="10" t="s">
        <v>8</v>
      </c>
      <c r="L12" s="7" t="s">
        <v>1</v>
      </c>
      <c r="N12" s="20" t="s">
        <v>11</v>
      </c>
      <c r="P12" s="22">
        <v>3000000</v>
      </c>
    </row>
    <row r="13" spans="5:16">
      <c r="E13" s="4">
        <v>2</v>
      </c>
      <c r="F13" s="4">
        <v>2027</v>
      </c>
      <c r="G13" s="11">
        <v>200000</v>
      </c>
      <c r="H13" s="9">
        <v>0.1</v>
      </c>
      <c r="I13" s="6">
        <v>20000</v>
      </c>
      <c r="J13" s="6">
        <f t="shared" ref="J13:J16" si="0">$P$11</f>
        <v>6000000</v>
      </c>
      <c r="K13" s="6">
        <f t="shared" ref="K13:K16" si="1">I13*J13</f>
        <v>120000000000</v>
      </c>
      <c r="L13" s="5"/>
    </row>
    <row r="14" spans="5:16">
      <c r="E14" s="4">
        <v>3</v>
      </c>
      <c r="F14" s="4">
        <v>2028</v>
      </c>
      <c r="G14" s="11">
        <v>200000</v>
      </c>
      <c r="H14" s="9">
        <v>0.1</v>
      </c>
      <c r="I14" s="6">
        <v>20000</v>
      </c>
      <c r="J14" s="6">
        <f t="shared" si="0"/>
        <v>6000000</v>
      </c>
      <c r="K14" s="6">
        <f t="shared" si="1"/>
        <v>120000000000</v>
      </c>
      <c r="L14" s="5"/>
    </row>
    <row r="15" spans="5:16">
      <c r="E15" s="4">
        <v>4</v>
      </c>
      <c r="F15" s="4">
        <v>2029</v>
      </c>
      <c r="G15" s="11">
        <v>200000</v>
      </c>
      <c r="H15" s="9">
        <v>0.1</v>
      </c>
      <c r="I15" s="6">
        <v>20000</v>
      </c>
      <c r="J15" s="6">
        <f t="shared" si="0"/>
        <v>6000000</v>
      </c>
      <c r="K15" s="6">
        <f t="shared" si="1"/>
        <v>120000000000</v>
      </c>
      <c r="L15" s="5"/>
    </row>
    <row r="16" spans="5:16">
      <c r="E16" s="4">
        <v>5</v>
      </c>
      <c r="F16" s="4">
        <v>2030</v>
      </c>
      <c r="G16" s="11">
        <v>200000</v>
      </c>
      <c r="H16" s="9">
        <v>0.1</v>
      </c>
      <c r="I16" s="6">
        <v>20000</v>
      </c>
      <c r="J16" s="6">
        <f t="shared" si="0"/>
        <v>6000000</v>
      </c>
      <c r="K16" s="6">
        <f t="shared" si="1"/>
        <v>120000000000</v>
      </c>
      <c r="L16" s="5"/>
    </row>
    <row r="17" spans="5:12">
      <c r="E17" s="4"/>
      <c r="F17" s="7" t="s">
        <v>0</v>
      </c>
      <c r="G17" s="12"/>
      <c r="H17" s="7"/>
      <c r="I17" s="8">
        <f>SUM(I13:I16)</f>
        <v>80000</v>
      </c>
      <c r="J17" s="8"/>
      <c r="K17" s="8">
        <f>SUM(K13:K16)</f>
        <v>480000000000</v>
      </c>
      <c r="L17" s="5"/>
    </row>
    <row r="18" spans="5:12">
      <c r="I18" s="2"/>
      <c r="J18" s="2"/>
      <c r="K18" s="2"/>
    </row>
    <row r="19" spans="5:12" ht="47.25">
      <c r="E19" s="7" t="s">
        <v>3</v>
      </c>
      <c r="F19" s="7" t="s">
        <v>13</v>
      </c>
      <c r="G19" s="10" t="s">
        <v>15</v>
      </c>
      <c r="H19" s="10" t="s">
        <v>16</v>
      </c>
      <c r="I19" s="10" t="s">
        <v>8</v>
      </c>
      <c r="J19" s="13" t="s">
        <v>14</v>
      </c>
      <c r="K19" s="13" t="s">
        <v>18</v>
      </c>
      <c r="L19" s="7" t="s">
        <v>1</v>
      </c>
    </row>
    <row r="20" spans="5:12" ht="63">
      <c r="E20" s="14">
        <v>1</v>
      </c>
      <c r="F20" s="15" t="s">
        <v>19</v>
      </c>
      <c r="G20" s="4">
        <v>5</v>
      </c>
      <c r="H20" s="16">
        <v>8000000</v>
      </c>
      <c r="I20" s="16">
        <f>H20*G20</f>
        <v>40000000</v>
      </c>
      <c r="J20" s="17">
        <f>$P$12</f>
        <v>3000000</v>
      </c>
      <c r="K20" s="18">
        <f>J20/I20</f>
        <v>7.4999999999999997E-2</v>
      </c>
      <c r="L20" s="5"/>
    </row>
    <row r="21" spans="5:12" ht="31.5">
      <c r="E21" s="14">
        <v>2</v>
      </c>
      <c r="F21" s="15" t="s">
        <v>20</v>
      </c>
      <c r="G21" s="4">
        <v>5</v>
      </c>
      <c r="H21" s="16">
        <v>6000000</v>
      </c>
      <c r="I21" s="16">
        <f>H21*G21</f>
        <v>30000000</v>
      </c>
      <c r="J21" s="17">
        <f>$P$12</f>
        <v>3000000</v>
      </c>
      <c r="K21" s="18">
        <f t="shared" ref="K21:K22" si="2">J21/I21</f>
        <v>0.1</v>
      </c>
      <c r="L21" s="5"/>
    </row>
    <row r="22" spans="5:12" ht="66" customHeight="1">
      <c r="E22" s="14">
        <v>3</v>
      </c>
      <c r="F22" s="15" t="s">
        <v>12</v>
      </c>
      <c r="G22" s="4">
        <v>5</v>
      </c>
      <c r="H22" s="19">
        <f>SUM(H20:H21)</f>
        <v>14000000</v>
      </c>
      <c r="I22" s="16">
        <f>H22*G22</f>
        <v>70000000</v>
      </c>
      <c r="J22" s="17">
        <f>J20+J21</f>
        <v>6000000</v>
      </c>
      <c r="K22" s="18">
        <f t="shared" si="2"/>
        <v>8.5714285714285715E-2</v>
      </c>
      <c r="L22" s="5"/>
    </row>
  </sheetData>
  <mergeCells count="1">
    <mergeCell ref="E9:L9"/>
  </mergeCells>
  <pageMargins left="0.7" right="0.7" top="0.75" bottom="0.75" header="0.3" footer="0.3"/>
  <pageSetup paperSize="9" scale="98" orientation="portrait" r:id="rId1"/>
  <colBreaks count="1" manualBreakCount="1">
    <brk id="12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khái toán</vt:lpstr>
      <vt:lpstr>'khái toán'!Print_Area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Phuong</dc:creator>
  <cp:lastModifiedBy>Admin</cp:lastModifiedBy>
  <cp:lastPrinted>2026-05-11T02:01:21Z</cp:lastPrinted>
  <dcterms:created xsi:type="dcterms:W3CDTF">2026-05-05T16:53:34Z</dcterms:created>
  <dcterms:modified xsi:type="dcterms:W3CDTF">2026-10-07T01:49:53Z</dcterms:modified>
</cp:coreProperties>
</file>